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2.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3"/>
    <sheet state="visible" name="Coding Survey" sheetId="2" r:id="rId4"/>
    <sheet state="visible" name="Analyzing Results" sheetId="3" r:id="rId5"/>
  </sheets>
  <definedNames/>
  <calcPr/>
</workbook>
</file>

<file path=xl/sharedStrings.xml><?xml version="1.0" encoding="utf-8"?>
<sst xmlns="http://schemas.openxmlformats.org/spreadsheetml/2006/main" count="45" uniqueCount="42">
  <si>
    <t>[Instructions] Coding and Analysis of Survey Data</t>
  </si>
  <si>
    <t>Download this file or make a copy in Google Docs</t>
  </si>
  <si>
    <t>In Coding Survey, sheet replace columns A and C with your own open-ended responses to a survey</t>
  </si>
  <si>
    <t>Edit the existing formula in column E to identify the keywords used by your customers. Ex. If your customers mention "fees", replace "cost" with "fees" in the formula*</t>
  </si>
  <si>
    <t>Edit the actual theme names if your themes are unique. Ex. If the theme you care about is "service", replace "price" with "service".</t>
  </si>
  <si>
    <t>Check the Analyzing Results Sheet to make sure all of your data is included in the calculations and the chart</t>
  </si>
  <si>
    <t>*</t>
  </si>
  <si>
    <r>
      <t xml:space="preserve">If you run into hiccups or want more customization, reach out to </t>
    </r>
    <r>
      <rPr>
        <i/>
      </rPr>
      <t>support@getthematic.com</t>
    </r>
    <r>
      <t xml:space="preserve"> for assistance</t>
    </r>
  </si>
  <si>
    <t>http://www.getthematic.com</t>
  </si>
  <si>
    <t>* A formula for combining multiple words as variants is always possible, but is a bit too complex for this example</t>
  </si>
  <si>
    <t>DIY Coding solution</t>
  </si>
  <si>
    <t>NPS Score</t>
  </si>
  <si>
    <t>NPS Category</t>
  </si>
  <si>
    <t>Comment</t>
  </si>
  <si>
    <t>Theme</t>
  </si>
  <si>
    <t>Because I find my gas bills are crazy, even in summer.</t>
  </si>
  <si>
    <t>Many times I have called and talked with your staff about changing of my home address. However, you continue 9 month to send me my bills about payment for my new home to old address</t>
  </si>
  <si>
    <t>could you send emails as well, I was would like bills sent to me by Email, twice in the past my Email was lost by the AGL system so the text messages are needed as well could you send emails as well</t>
  </si>
  <si>
    <t>Very easy to understand web site</t>
  </si>
  <si>
    <t>easy to pay and different payment options</t>
  </si>
  <si>
    <t>Everything was easy to do and I had no problems!</t>
  </si>
  <si>
    <t>it was easy</t>
  </si>
  <si>
    <t>It's easy and fast</t>
  </si>
  <si>
    <t>easy to use</t>
  </si>
  <si>
    <t>Very easy website to use - I was able to find what I wanted to do quickly.</t>
  </si>
  <si>
    <t>OK</t>
  </si>
  <si>
    <t>Always cost</t>
  </si>
  <si>
    <t>DIY Analysis solution</t>
  </si>
  <si>
    <t>NPS Stats</t>
  </si>
  <si>
    <t>Total</t>
  </si>
  <si>
    <t>No PRICE</t>
  </si>
  <si>
    <t>No BILLING</t>
  </si>
  <si>
    <t>No EASE</t>
  </si>
  <si>
    <t>Detractor</t>
  </si>
  <si>
    <t>Passive</t>
  </si>
  <si>
    <t>Promoter</t>
  </si>
  <si>
    <t>NPS</t>
  </si>
  <si>
    <t>Impact</t>
  </si>
  <si>
    <t>Volume</t>
  </si>
  <si>
    <t>PRICE</t>
  </si>
  <si>
    <t>BILLING</t>
  </si>
  <si>
    <t>EASE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</si>
</sst>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17">
    <font>
      <sz val="10.0"/>
      <color rgb="FF000000"/>
      <name val="Arial"/>
    </font>
    <font>
      <sz val="12.0"/>
      <name val="Calibri"/>
    </font>
    <font>
      <sz val="18.0"/>
      <color rgb="FFFFFFFF"/>
      <name val="Muli"/>
    </font>
    <font/>
    <font>
      <sz val="18.0"/>
      <color rgb="FF1155CC"/>
    </font>
    <font>
      <name val="Muli"/>
    </font>
    <font>
      <color rgb="FF000000"/>
      <name val="Muli"/>
    </font>
    <font>
      <b/>
      <name val="Muli"/>
    </font>
    <font>
      <name val="Arial"/>
    </font>
    <font>
      <u/>
      <color rgb="FF0000FF"/>
      <name val="Muli"/>
    </font>
    <font>
      <sz val="8.0"/>
      <name val="Muli"/>
    </font>
    <font>
      <b/>
      <sz val="12.0"/>
      <color rgb="FF000000"/>
      <name val="Calibri"/>
    </font>
    <font>
      <b/>
    </font>
    <font>
      <b/>
      <sz val="12.0"/>
      <color rgb="FF000000"/>
      <name val="Muli"/>
    </font>
    <font>
      <b/>
      <sz val="10.0"/>
      <color rgb="FF000000"/>
      <name val="Muli"/>
    </font>
    <font>
      <sz val="12.0"/>
      <color rgb="FF000000"/>
      <name val="Muli"/>
    </font>
    <font>
      <sz val="10.0"/>
      <color rgb="FF000000"/>
      <name val="Muli"/>
    </font>
  </fonts>
  <fills count="5">
    <fill>
      <patternFill patternType="none"/>
    </fill>
    <fill>
      <patternFill patternType="lightGray"/>
    </fill>
    <fill>
      <patternFill patternType="solid">
        <fgColor rgb="FF1F9CFC"/>
        <bgColor rgb="FF1F9CFC"/>
      </patternFill>
    </fill>
    <fill>
      <patternFill patternType="solid">
        <fgColor rgb="FFFFFFFF"/>
        <bgColor rgb="FFFFFFFF"/>
      </patternFill>
    </fill>
    <fill>
      <patternFill patternType="solid">
        <fgColor rgb="FFFFC000"/>
        <bgColor rgb="FFFFC000"/>
      </patternFill>
    </fill>
  </fills>
  <borders count="4">
    <border/>
    <border>
      <left/>
      <right/>
      <top/>
      <bottom/>
    </border>
    <border>
      <right/>
      <top/>
      <bottom/>
    </border>
    <border>
      <left/>
      <top/>
      <bottom/>
    </border>
  </borders>
  <cellStyleXfs count="1">
    <xf borderId="0" fillId="0" fontId="0" numFmtId="0" applyAlignment="1" applyFont="1"/>
  </cellStyleXfs>
  <cellXfs count="34">
    <xf borderId="0" fillId="0" fontId="0" numFmtId="0" xfId="0" applyAlignment="1" applyFont="1">
      <alignment readingOrder="0" shrinkToFit="0" vertical="bottom" wrapText="0"/>
    </xf>
    <xf borderId="1" fillId="2" fontId="1" numFmtId="0" xfId="0" applyAlignment="1" applyBorder="1" applyFill="1" applyFont="1">
      <alignment vertical="bottom"/>
    </xf>
    <xf borderId="0" fillId="2" fontId="2" numFmtId="0" xfId="0" applyAlignment="1" applyFont="1">
      <alignment horizontal="left" readingOrder="0" vertical="center"/>
    </xf>
    <xf borderId="2" fillId="2" fontId="2" numFmtId="0" xfId="0" applyAlignment="1" applyBorder="1" applyFont="1">
      <alignment readingOrder="0" shrinkToFit="0" vertical="center" wrapText="0"/>
    </xf>
    <xf borderId="2" fillId="2" fontId="1" numFmtId="0" xfId="0" applyAlignment="1" applyBorder="1" applyFont="1">
      <alignment vertical="bottom"/>
    </xf>
    <xf borderId="2" fillId="2" fontId="1" numFmtId="0" xfId="0" applyAlignment="1" applyBorder="1" applyFont="1">
      <alignment vertical="center"/>
    </xf>
    <xf borderId="0" fillId="0" fontId="3" numFmtId="0" xfId="0" applyAlignment="1" applyFont="1">
      <alignment horizontal="right" readingOrder="0"/>
    </xf>
    <xf borderId="0" fillId="0" fontId="4" numFmtId="0" xfId="0" applyAlignment="1" applyFont="1">
      <alignment readingOrder="0"/>
    </xf>
    <xf borderId="0" fillId="0" fontId="5" numFmtId="0" xfId="0" applyAlignment="1" applyFont="1">
      <alignment readingOrder="0"/>
    </xf>
    <xf borderId="0" fillId="0" fontId="5" numFmtId="0" xfId="0" applyFont="1"/>
    <xf borderId="0" fillId="0" fontId="5" numFmtId="0" xfId="0" applyAlignment="1" applyFont="1">
      <alignment horizontal="right" readingOrder="0"/>
    </xf>
    <xf borderId="0" fillId="3" fontId="6" numFmtId="0" xfId="0" applyAlignment="1" applyFill="1" applyFont="1">
      <alignment horizontal="left" readingOrder="0"/>
    </xf>
    <xf borderId="0" fillId="0" fontId="7" numFmtId="0" xfId="0" applyAlignment="1" applyFont="1">
      <alignment horizontal="right" readingOrder="0"/>
    </xf>
    <xf borderId="0" fillId="0" fontId="8" numFmtId="0" xfId="0" applyAlignment="1" applyFont="1">
      <alignment vertical="bottom"/>
    </xf>
    <xf borderId="0" fillId="0" fontId="8" numFmtId="0" xfId="0" applyAlignment="1" applyFont="1">
      <alignment vertical="bottom"/>
    </xf>
    <xf borderId="0" fillId="4" fontId="8" numFmtId="0" xfId="0" applyAlignment="1" applyFill="1" applyFont="1">
      <alignment vertical="bottom"/>
    </xf>
    <xf borderId="0" fillId="4" fontId="8" numFmtId="0" xfId="0" applyAlignment="1" applyFont="1">
      <alignment vertical="bottom"/>
    </xf>
    <xf borderId="0" fillId="0" fontId="9" numFmtId="0" xfId="0" applyAlignment="1" applyFont="1">
      <alignment readingOrder="0"/>
    </xf>
    <xf borderId="0" fillId="0" fontId="10" numFmtId="0" xfId="0" applyAlignment="1" applyFont="1">
      <alignment readingOrder="0"/>
    </xf>
    <xf borderId="0" fillId="2" fontId="1" numFmtId="0" xfId="0" applyAlignment="1" applyFont="1">
      <alignment vertical="bottom"/>
    </xf>
    <xf borderId="0" fillId="0" fontId="11" numFmtId="0" xfId="0" applyAlignment="1" applyFont="1">
      <alignment readingOrder="0" shrinkToFit="0" vertical="bottom" wrapText="0"/>
    </xf>
    <xf borderId="0" fillId="0" fontId="12" numFmtId="0" xfId="0" applyAlignment="1" applyFont="1">
      <alignment readingOrder="0"/>
    </xf>
    <xf borderId="0" fillId="0" fontId="12" numFmtId="0" xfId="0" applyFont="1"/>
    <xf borderId="0" fillId="0" fontId="13" numFmtId="0" xfId="0" applyAlignment="1" applyFont="1">
      <alignment readingOrder="0" shrinkToFit="0" vertical="bottom" wrapText="0"/>
    </xf>
    <xf borderId="0" fillId="0" fontId="14" numFmtId="0" xfId="0" applyAlignment="1" applyFont="1">
      <alignment readingOrder="0" shrinkToFit="0" vertical="bottom" wrapText="0"/>
    </xf>
    <xf borderId="0" fillId="0" fontId="7" numFmtId="0" xfId="0" applyAlignment="1" applyFont="1">
      <alignment readingOrder="0"/>
    </xf>
    <xf borderId="0" fillId="0" fontId="7" numFmtId="0" xfId="0" applyFont="1"/>
    <xf borderId="0" fillId="0" fontId="15" numFmtId="0" xfId="0" applyAlignment="1" applyFont="1">
      <alignment horizontal="right" readingOrder="0" shrinkToFit="0" vertical="bottom" wrapText="0"/>
    </xf>
    <xf borderId="0" fillId="0" fontId="16" numFmtId="0" xfId="0" applyAlignment="1" applyFont="1">
      <alignment horizontal="right" readingOrder="0" shrinkToFit="0" vertical="bottom" wrapText="0"/>
    </xf>
    <xf borderId="0" fillId="0" fontId="16" numFmtId="0" xfId="0" applyAlignment="1" applyFont="1">
      <alignment readingOrder="0" shrinkToFit="0" vertical="bottom" wrapText="0"/>
    </xf>
    <xf borderId="3" fillId="2" fontId="1" numFmtId="0" xfId="0" applyAlignment="1" applyBorder="1" applyFont="1">
      <alignment vertical="bottom"/>
    </xf>
    <xf borderId="2" fillId="0" fontId="3" numFmtId="0" xfId="0" applyBorder="1" applyFont="1"/>
    <xf borderId="0" fillId="0" fontId="7" numFmtId="164" xfId="0" applyFont="1" applyNumberFormat="1"/>
    <xf borderId="0" fillId="0" fontId="5" numFmtId="164" xfId="0" applyFont="1" applyNumberFormat="1"/>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1F9CFC"/>
                </a:solidFill>
                <a:latin typeface="Roboto"/>
              </a:defRPr>
            </a:pPr>
            <a:r>
              <a:rPr b="0">
                <a:solidFill>
                  <a:srgbClr val="1F9CFC"/>
                </a:solidFill>
                <a:latin typeface="Roboto"/>
              </a:rPr>
              <a:t>Impact of Themes on Overall NPS</a:t>
            </a:r>
          </a:p>
        </c:rich>
      </c:tx>
      <c:overlay val="0"/>
    </c:title>
    <c:plotArea>
      <c:layout/>
      <c:barChart>
        <c:barDir val="bar"/>
        <c:ser>
          <c:idx val="0"/>
          <c:order val="0"/>
          <c:tx>
            <c:strRef>
              <c:f>'Analyzing Results'!$C$12</c:f>
            </c:strRef>
          </c:tx>
          <c:spPr>
            <a:solidFill>
              <a:srgbClr val="1F9CFC"/>
            </a:solidFill>
          </c:spPr>
          <c:cat>
            <c:strRef>
              <c:f>'Analyzing Results'!$B$13:$B$15</c:f>
            </c:strRef>
          </c:cat>
          <c:val>
            <c:numRef>
              <c:f>'Analyzing Results'!$C$13:$C$15</c:f>
            </c:numRef>
          </c:val>
        </c:ser>
        <c:axId val="10678458"/>
        <c:axId val="343692012"/>
      </c:barChart>
      <c:catAx>
        <c:axId val="10678458"/>
        <c:scaling>
          <c:orientation val="maxMin"/>
        </c:scaling>
        <c:delete val="0"/>
        <c:axPos val="l"/>
        <c:title>
          <c:tx>
            <c:rich>
              <a:bodyPr/>
              <a:lstStyle/>
              <a:p>
                <a:pPr lvl="0">
                  <a:defRPr b="0">
                    <a:solidFill>
                      <a:srgbClr val="1F9CFC"/>
                    </a:solidFill>
                    <a:latin typeface="Roboto"/>
                  </a:defRPr>
                </a:pPr>
                <a:r>
                  <a:rPr b="0">
                    <a:solidFill>
                      <a:srgbClr val="1F9CFC"/>
                    </a:solidFill>
                    <a:latin typeface="Roboto"/>
                  </a:rPr>
                  <a:t>Theme</a:t>
                </a:r>
              </a:p>
            </c:rich>
          </c:tx>
          <c:overlay val="0"/>
        </c:title>
        <c:numFmt formatCode="General" sourceLinked="1"/>
        <c:majorTickMark val="none"/>
        <c:minorTickMark val="none"/>
        <c:spPr/>
        <c:txPr>
          <a:bodyPr/>
          <a:lstStyle/>
          <a:p>
            <a:pPr lvl="0">
              <a:defRPr b="0">
                <a:solidFill>
                  <a:srgbClr val="000000"/>
                </a:solidFill>
                <a:latin typeface="Roboto"/>
              </a:defRPr>
            </a:pPr>
          </a:p>
        </c:txPr>
        <c:crossAx val="343692012"/>
      </c:catAx>
      <c:valAx>
        <c:axId val="343692012"/>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rPr b="0">
                    <a:solidFill>
                      <a:srgbClr val="000000"/>
                    </a:solidFill>
                    <a:latin typeface="Roboto"/>
                  </a:rPr>
                  <a:t>Impact</a:t>
                </a:r>
              </a:p>
            </c:rich>
          </c:tx>
          <c:overlay val="0"/>
        </c:title>
        <c:numFmt formatCode="General" sourceLinked="1"/>
        <c:majorTickMark val="none"/>
        <c:minorTickMark val="none"/>
        <c:tickLblPos val="nextTo"/>
        <c:spPr>
          <a:ln/>
        </c:spPr>
        <c:txPr>
          <a:bodyPr/>
          <a:lstStyle/>
          <a:p>
            <a:pPr lvl="0">
              <a:defRPr b="0">
                <a:solidFill>
                  <a:srgbClr val="000000"/>
                </a:solidFill>
                <a:latin typeface="Roboto"/>
              </a:defRPr>
            </a:pPr>
          </a:p>
        </c:txPr>
        <c:crossAx val="10678458"/>
        <c:crosses val="max"/>
      </c:valAx>
    </c:plotArea>
    <c:legend>
      <c:legendPos val="r"/>
      <c:overlay val="0"/>
      <c:txPr>
        <a:bodyPr/>
        <a:lstStyle/>
        <a:p>
          <a:pPr lvl="0">
            <a:defRPr b="0">
              <a:solidFill>
                <a:srgbClr val="000000"/>
              </a:solidFill>
              <a:latin typeface="Roboto"/>
            </a:defRPr>
          </a:pPr>
        </a:p>
      </c:txPr>
    </c:legend>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000000"/>
                </a:solidFill>
                <a:latin typeface="Roboto"/>
              </a:defRPr>
            </a:pPr>
            <a:r>
              <a:rPr b="0">
                <a:solidFill>
                  <a:srgbClr val="000000"/>
                </a:solidFill>
                <a:latin typeface="Roboto"/>
              </a:rPr>
              <a:t>Impact of themes on NPS</a:t>
            </a:r>
          </a:p>
        </c:rich>
      </c:tx>
      <c:overlay val="0"/>
    </c:title>
    <c:plotArea>
      <c:layout/>
      <c:barChart>
        <c:barDir val="bar"/>
        <c:ser>
          <c:idx val="0"/>
          <c:order val="0"/>
          <c:tx>
            <c:strRef>
              <c:f>'Analyzing Results'!$C$12</c:f>
            </c:strRef>
          </c:tx>
          <c:spPr>
            <a:solidFill>
              <a:srgbClr val="4285F4"/>
            </a:solidFill>
          </c:spPr>
          <c:cat>
            <c:strRef>
              <c:f>'Analyzing Results'!$B$13:$B$15</c:f>
            </c:strRef>
          </c:cat>
          <c:val>
            <c:numRef>
              <c:f>'Analyzing Results'!$C$13:$C$15</c:f>
            </c:numRef>
          </c:val>
        </c:ser>
        <c:axId val="399622427"/>
        <c:axId val="1351322446"/>
      </c:barChart>
      <c:catAx>
        <c:axId val="399622427"/>
        <c:scaling>
          <c:orientation val="maxMin"/>
        </c:scaling>
        <c:delete val="0"/>
        <c:axPos val="l"/>
        <c:title>
          <c:tx>
            <c:rich>
              <a:bodyPr/>
              <a:lstStyle/>
              <a:p>
                <a:pPr lvl="0">
                  <a:defRPr b="0">
                    <a:solidFill>
                      <a:srgbClr val="000000"/>
                    </a:solidFill>
                    <a:latin typeface="Roboto"/>
                  </a:defRPr>
                </a:pPr>
                <a:r>
                  <a:rPr b="0">
                    <a:solidFill>
                      <a:srgbClr val="000000"/>
                    </a:solidFill>
                    <a:latin typeface="Roboto"/>
                  </a:rPr>
                  <a:t>Theme</a:t>
                </a:r>
              </a:p>
            </c:rich>
          </c:tx>
          <c:overlay val="0"/>
        </c:title>
        <c:numFmt formatCode="General" sourceLinked="1"/>
        <c:majorTickMark val="none"/>
        <c:minorTickMark val="none"/>
        <c:spPr/>
        <c:txPr>
          <a:bodyPr/>
          <a:lstStyle/>
          <a:p>
            <a:pPr lvl="0">
              <a:defRPr b="0">
                <a:solidFill>
                  <a:srgbClr val="000000"/>
                </a:solidFill>
                <a:latin typeface="Roboto"/>
              </a:defRPr>
            </a:pPr>
          </a:p>
        </c:txPr>
        <c:crossAx val="1351322446"/>
      </c:catAx>
      <c:valAx>
        <c:axId val="1351322446"/>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rPr b="0">
                    <a:solidFill>
                      <a:srgbClr val="000000"/>
                    </a:solidFill>
                    <a:latin typeface="Roboto"/>
                  </a:rPr>
                  <a:t>Impact</a:t>
                </a:r>
              </a:p>
            </c:rich>
          </c:tx>
          <c:overlay val="0"/>
        </c:title>
        <c:numFmt formatCode="General" sourceLinked="1"/>
        <c:majorTickMark val="none"/>
        <c:minorTickMark val="none"/>
        <c:tickLblPos val="nextTo"/>
        <c:spPr>
          <a:ln/>
        </c:spPr>
        <c:txPr>
          <a:bodyPr/>
          <a:lstStyle/>
          <a:p>
            <a:pPr lvl="0">
              <a:defRPr b="0">
                <a:solidFill>
                  <a:srgbClr val="000000"/>
                </a:solidFill>
                <a:latin typeface="Roboto"/>
              </a:defRPr>
            </a:pPr>
          </a:p>
        </c:txPr>
        <c:crossAx val="399622427"/>
        <c:crosses val="max"/>
      </c:valAx>
    </c:plotArea>
    <c:legend>
      <c:legendPos val="r"/>
      <c:overlay val="0"/>
      <c:txPr>
        <a:bodyPr/>
        <a:lstStyle/>
        <a:p>
          <a:pPr lvl="0">
            <a:defRPr b="0">
              <a:solidFill>
                <a:srgbClr val="000000"/>
              </a:solidFill>
              <a:latin typeface="Roboto"/>
            </a:defRPr>
          </a:pPr>
        </a:p>
      </c:txPr>
    </c:legend>
    <c:plotVisOnly val="1"/>
  </c:chart>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38100</xdr:colOff>
      <xdr:row>0</xdr:row>
      <xdr:rowOff>180975</xdr:rowOff>
    </xdr:from>
    <xdr:ext cx="1533525" cy="3429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133350</xdr:colOff>
      <xdr:row>29</xdr:row>
      <xdr:rowOff>47625</xdr:rowOff>
    </xdr:from>
    <xdr:ext cx="4324350" cy="2676525"/>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1</xdr:col>
      <xdr:colOff>152400</xdr:colOff>
      <xdr:row>0</xdr:row>
      <xdr:rowOff>190500</xdr:rowOff>
    </xdr:from>
    <xdr:ext cx="1447800" cy="323850"/>
    <xdr:pic>
      <xdr:nvPicPr>
        <xdr:cNvPr id="0" name="image2.png" title="Image"/>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571500</xdr:colOff>
      <xdr:row>11</xdr:row>
      <xdr:rowOff>133350</xdr:rowOff>
    </xdr:from>
    <xdr:ext cx="3667125" cy="2266950"/>
    <xdr:graphicFrame>
      <xdr:nvGraphicFramePr>
        <xdr:cNvPr id="2" name="Chart 2"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1</xdr:col>
      <xdr:colOff>152400</xdr:colOff>
      <xdr:row>0</xdr:row>
      <xdr:rowOff>190500</xdr:rowOff>
    </xdr:from>
    <xdr:ext cx="1447800" cy="323850"/>
    <xdr:pic>
      <xdr:nvPicPr>
        <xdr:cNvPr id="0" name="image2.png" title="Image"/>
        <xdr:cNvPicPr preferRelativeResize="0"/>
      </xdr:nvPicPr>
      <xdr:blipFill>
        <a:blip cstate="print" r:embed="rId2"/>
        <a:stretch>
          <a:fillRect/>
        </a:stretch>
      </xdr:blipFill>
      <xdr:spPr>
        <a:prstGeom prst="rect">
          <a:avLst/>
        </a:prstGeom>
        <a:noFill/>
      </xdr:spPr>
    </xdr:pic>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hyperlink" Target="http://www.getthematic.com"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27.43"/>
  </cols>
  <sheetData>
    <row r="1" ht="57.75" customHeight="1">
      <c r="A1" s="1"/>
      <c r="B1" s="2"/>
      <c r="C1" s="2" t="s">
        <v>0</v>
      </c>
      <c r="D1" s="3"/>
      <c r="E1" s="4"/>
      <c r="F1" s="4"/>
      <c r="G1" s="4"/>
      <c r="H1" s="4"/>
      <c r="I1" s="5"/>
      <c r="J1" s="4"/>
      <c r="K1" s="4"/>
      <c r="L1" s="4"/>
      <c r="M1" s="4"/>
      <c r="N1" s="4"/>
      <c r="O1" s="4"/>
      <c r="P1" s="4"/>
      <c r="Q1" s="4"/>
      <c r="R1" s="4"/>
      <c r="S1" s="4"/>
      <c r="T1" s="4"/>
      <c r="U1" s="4"/>
      <c r="V1" s="4"/>
      <c r="W1" s="4"/>
      <c r="X1" s="4"/>
      <c r="Y1" s="4"/>
      <c r="Z1" s="4"/>
    </row>
    <row r="2">
      <c r="A2" s="6"/>
      <c r="B2" s="7"/>
    </row>
    <row r="3">
      <c r="A3" s="8">
        <v>1.0</v>
      </c>
      <c r="B3" s="8" t="s">
        <v>1</v>
      </c>
      <c r="C3" s="9"/>
      <c r="D3" s="9"/>
      <c r="E3" s="9"/>
    </row>
    <row r="4">
      <c r="A4" s="8">
        <v>2.0</v>
      </c>
      <c r="B4" s="8" t="s">
        <v>2</v>
      </c>
      <c r="C4" s="9"/>
      <c r="D4" s="9"/>
      <c r="E4" s="9"/>
    </row>
    <row r="5">
      <c r="A5" s="8">
        <v>3.0</v>
      </c>
      <c r="B5" s="8" t="s">
        <v>3</v>
      </c>
      <c r="C5" s="9"/>
      <c r="D5" s="9"/>
      <c r="E5" s="9"/>
    </row>
    <row r="6">
      <c r="A6" s="8">
        <v>4.0</v>
      </c>
      <c r="B6" s="8" t="s">
        <v>4</v>
      </c>
      <c r="C6" s="9"/>
      <c r="D6" s="9"/>
      <c r="E6" s="9"/>
    </row>
    <row r="7">
      <c r="A7" s="10">
        <v>5.0</v>
      </c>
      <c r="B7" s="11" t="s">
        <v>5</v>
      </c>
      <c r="C7" s="9"/>
      <c r="D7" s="9"/>
      <c r="E7" s="9"/>
    </row>
    <row r="8">
      <c r="A8" s="12" t="s">
        <v>6</v>
      </c>
      <c r="B8" s="11" t="s">
        <v>7</v>
      </c>
      <c r="C8" s="9"/>
      <c r="D8" s="9"/>
      <c r="E8" s="9"/>
    </row>
    <row r="9">
      <c r="A9" s="9"/>
      <c r="B9" s="9"/>
      <c r="C9" s="9"/>
      <c r="D9" s="9"/>
      <c r="E9" s="9"/>
    </row>
    <row r="10">
      <c r="A10" s="13"/>
      <c r="B10" s="14"/>
      <c r="C10" s="14"/>
      <c r="D10" s="13"/>
      <c r="E10" s="13"/>
      <c r="F10" s="13"/>
      <c r="G10" s="13"/>
      <c r="H10" s="13"/>
      <c r="I10" s="13"/>
      <c r="J10" s="13"/>
      <c r="K10" s="13"/>
      <c r="L10" s="13"/>
      <c r="M10" s="13"/>
      <c r="N10" s="13"/>
      <c r="O10" s="13"/>
      <c r="P10" s="13"/>
      <c r="Q10" s="13"/>
      <c r="R10" s="13"/>
      <c r="S10" s="13"/>
      <c r="T10" s="13"/>
      <c r="U10" s="13"/>
      <c r="V10" s="13"/>
      <c r="W10" s="13"/>
      <c r="X10" s="13"/>
      <c r="Y10" s="13"/>
      <c r="Z10" s="13"/>
    </row>
    <row r="11">
      <c r="A11" s="13"/>
      <c r="B11" s="14"/>
      <c r="C11" s="14"/>
      <c r="D11" s="13"/>
      <c r="E11" s="13"/>
      <c r="F11" s="13"/>
      <c r="G11" s="13"/>
      <c r="H11" s="13"/>
      <c r="I11" s="13"/>
      <c r="J11" s="13"/>
      <c r="K11" s="13"/>
      <c r="L11" s="13"/>
      <c r="M11" s="13"/>
      <c r="N11" s="13"/>
      <c r="O11" s="13"/>
      <c r="P11" s="13"/>
      <c r="Q11" s="13"/>
      <c r="R11" s="13"/>
      <c r="S11" s="13"/>
      <c r="T11" s="13"/>
      <c r="U11" s="13"/>
      <c r="V11" s="13"/>
      <c r="W11" s="13"/>
      <c r="X11" s="13"/>
      <c r="Y11" s="13"/>
      <c r="Z11" s="13"/>
    </row>
    <row r="12" ht="7.5" customHeight="1">
      <c r="A12" s="15"/>
      <c r="B12" s="16"/>
      <c r="C12" s="16"/>
      <c r="D12" s="15"/>
      <c r="E12" s="15"/>
      <c r="F12" s="15"/>
      <c r="G12" s="15"/>
      <c r="H12" s="15"/>
      <c r="I12" s="15"/>
      <c r="J12" s="15"/>
      <c r="K12" s="15"/>
      <c r="L12" s="15"/>
      <c r="M12" s="15"/>
      <c r="N12" s="15"/>
      <c r="O12" s="15"/>
      <c r="P12" s="15"/>
      <c r="Q12" s="15"/>
      <c r="R12" s="15"/>
      <c r="S12" s="15"/>
      <c r="T12" s="15"/>
      <c r="U12" s="15"/>
      <c r="V12" s="15"/>
      <c r="W12" s="15"/>
      <c r="X12" s="15"/>
      <c r="Y12" s="15"/>
      <c r="Z12" s="15"/>
    </row>
    <row r="13">
      <c r="A13" s="9"/>
      <c r="B13" s="17" t="s">
        <v>8</v>
      </c>
      <c r="C13" s="18" t="s">
        <v>9</v>
      </c>
      <c r="D13" s="9"/>
      <c r="E13" s="9"/>
    </row>
    <row r="14">
      <c r="A14" s="9"/>
      <c r="C14" s="9"/>
      <c r="D14" s="9"/>
      <c r="E14" s="9"/>
    </row>
    <row r="15">
      <c r="A15" s="9"/>
      <c r="B15" s="9"/>
      <c r="C15" s="9"/>
      <c r="D15" s="9"/>
      <c r="E15" s="9"/>
    </row>
    <row r="16">
      <c r="A16" s="9"/>
      <c r="B16" s="9"/>
      <c r="C16" s="9"/>
      <c r="D16" s="9"/>
      <c r="E16" s="9"/>
    </row>
    <row r="17">
      <c r="A17" s="9"/>
      <c r="C17" s="9"/>
      <c r="D17" s="9"/>
      <c r="E17" s="9"/>
    </row>
  </sheetData>
  <conditionalFormatting sqref="A12:Z12">
    <cfRule type="notContainsBlanks" dxfId="0" priority="1">
      <formula>LEN(TRIM(A12))&gt;0</formula>
    </cfRule>
  </conditionalFormatting>
  <hyperlinks>
    <hyperlink r:id="rId1" ref="B13"/>
  </hyperlin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4" max="4" width="112.43"/>
  </cols>
  <sheetData>
    <row r="1" ht="57.75" customHeight="1">
      <c r="A1" s="19"/>
      <c r="B1" s="1"/>
      <c r="C1" s="2"/>
      <c r="D1" s="2" t="s">
        <v>10</v>
      </c>
      <c r="E1" s="3"/>
      <c r="F1" s="4"/>
      <c r="G1" s="4"/>
      <c r="H1" s="4"/>
      <c r="I1" s="4"/>
      <c r="J1" s="5"/>
      <c r="K1" s="4"/>
      <c r="L1" s="4"/>
      <c r="M1" s="4"/>
      <c r="N1" s="4"/>
      <c r="O1" s="4"/>
      <c r="P1" s="4"/>
      <c r="Q1" s="4"/>
      <c r="R1" s="4"/>
      <c r="S1" s="4"/>
      <c r="T1" s="4"/>
      <c r="U1" s="4"/>
      <c r="V1" s="4"/>
      <c r="W1" s="4"/>
      <c r="X1" s="4"/>
      <c r="Y1" s="4"/>
      <c r="Z1" s="4"/>
      <c r="AA1" s="4"/>
    </row>
    <row r="2">
      <c r="A2" s="20"/>
      <c r="B2" s="20"/>
      <c r="C2" s="20"/>
      <c r="D2" s="20"/>
      <c r="E2" s="21"/>
      <c r="F2" s="22"/>
      <c r="G2" s="21"/>
      <c r="H2" s="21"/>
      <c r="I2" s="21"/>
      <c r="J2" s="21"/>
      <c r="K2" s="21"/>
    </row>
    <row r="3">
      <c r="A3" s="23"/>
      <c r="B3" s="24" t="s">
        <v>11</v>
      </c>
      <c r="C3" s="24" t="s">
        <v>12</v>
      </c>
      <c r="D3" s="24" t="s">
        <v>13</v>
      </c>
      <c r="E3" s="25" t="s">
        <v>14</v>
      </c>
      <c r="F3" s="26"/>
      <c r="L3" s="9"/>
      <c r="M3" s="9"/>
      <c r="N3" s="9"/>
      <c r="O3" s="9"/>
      <c r="P3" s="9"/>
      <c r="Q3" s="9"/>
      <c r="R3" s="9"/>
      <c r="S3" s="9"/>
      <c r="T3" s="9"/>
      <c r="U3" s="9"/>
      <c r="V3" s="9"/>
      <c r="W3" s="9"/>
      <c r="X3" s="9"/>
      <c r="Y3" s="9"/>
      <c r="Z3" s="9"/>
      <c r="AA3" s="9"/>
    </row>
    <row r="4">
      <c r="A4" s="27"/>
      <c r="B4" s="28">
        <v>1.0</v>
      </c>
      <c r="C4" s="28" t="str">
        <f t="shared" ref="C4:C16" si="1">if(B4&lt;=6, "Detractor", if (B4&lt;=8, "Passive", "Promoter"))</f>
        <v>Detractor</v>
      </c>
      <c r="D4" s="29" t="s">
        <v>15</v>
      </c>
      <c r="E4" s="9" t="str">
        <f>IF(ISNUMBER(SEARCH("cost,fees",D4)), "PRICE", IF(ISNUMBER(SEARCH("bill",D4)), "BILLING", IF(ISNUMBER(SEARCH("eas",D4)), "EASY", "OTHER")))</f>
        <v>BILLING</v>
      </c>
      <c r="F4" s="9"/>
      <c r="L4" s="9"/>
      <c r="M4" s="9"/>
      <c r="N4" s="9"/>
      <c r="O4" s="9"/>
      <c r="P4" s="9"/>
      <c r="Q4" s="9"/>
      <c r="R4" s="9"/>
      <c r="S4" s="9"/>
      <c r="T4" s="9"/>
      <c r="U4" s="9"/>
      <c r="V4" s="9"/>
      <c r="W4" s="9"/>
      <c r="X4" s="9"/>
      <c r="Y4" s="9"/>
      <c r="Z4" s="9"/>
      <c r="AA4" s="9"/>
    </row>
    <row r="5">
      <c r="A5" s="27"/>
      <c r="B5" s="28">
        <v>0.0</v>
      </c>
      <c r="C5" s="28" t="str">
        <f t="shared" si="1"/>
        <v>Detractor</v>
      </c>
      <c r="D5" s="29" t="s">
        <v>16</v>
      </c>
      <c r="E5" s="9" t="str">
        <f>IF(ISNUMBER(SEARCH("cost",D5)), "PRICE", IF(ISNUMBER(SEARCH("bill","fees",D5)), "BILLING", IF(ISNUMBER(SEARCH("eas",D5)), "EASY", "OTHER")))</f>
        <v>OTHER</v>
      </c>
      <c r="F5" s="9"/>
      <c r="L5" s="9"/>
      <c r="M5" s="9"/>
      <c r="N5" s="9"/>
      <c r="O5" s="9"/>
      <c r="P5" s="9"/>
      <c r="Q5" s="9"/>
      <c r="R5" s="9"/>
      <c r="S5" s="9"/>
      <c r="T5" s="9"/>
      <c r="U5" s="9"/>
      <c r="V5" s="9"/>
      <c r="W5" s="9"/>
      <c r="X5" s="9"/>
      <c r="Y5" s="9"/>
      <c r="Z5" s="9"/>
      <c r="AA5" s="9"/>
    </row>
    <row r="6">
      <c r="A6" s="27"/>
      <c r="B6" s="28">
        <v>5.0</v>
      </c>
      <c r="C6" s="28" t="str">
        <f t="shared" si="1"/>
        <v>Detractor</v>
      </c>
      <c r="D6" s="29" t="s">
        <v>17</v>
      </c>
      <c r="E6" s="9" t="str">
        <f>IF(ISNUMBER(SEARCH("cost",D6)), "PRICE", IF(ISNUMBER(SEARCH("bill",D6)), "BILLING", IF(ISNUMBER(SEARCH("eas",D6)), "EASY", "OTHER")))</f>
        <v>BILLING</v>
      </c>
      <c r="F6" s="9"/>
      <c r="L6" s="9"/>
      <c r="M6" s="9"/>
      <c r="N6" s="9"/>
      <c r="O6" s="9"/>
      <c r="P6" s="9"/>
      <c r="Q6" s="9"/>
      <c r="R6" s="9"/>
      <c r="S6" s="9"/>
      <c r="T6" s="9"/>
      <c r="U6" s="9"/>
      <c r="V6" s="9"/>
      <c r="W6" s="9"/>
      <c r="X6" s="9"/>
      <c r="Y6" s="9"/>
      <c r="Z6" s="9"/>
      <c r="AA6" s="9"/>
    </row>
    <row r="7">
      <c r="A7" s="27"/>
      <c r="B7" s="28">
        <v>10.0</v>
      </c>
      <c r="C7" s="28" t="str">
        <f t="shared" si="1"/>
        <v>Promoter</v>
      </c>
      <c r="D7" s="29" t="s">
        <v>18</v>
      </c>
      <c r="E7" s="9" t="str">
        <f t="shared" ref="E7:E14" si="2">IF(ISNUMBER(SEARCH("cost",D7)), "PRICE", IF(ISNUMBER(SEARCH("bill",D7)), "BILLING", IF(ISNUMBER(SEARCH("eas",D7)), "EASE", "OTHER")))</f>
        <v>EASE</v>
      </c>
      <c r="F7" s="9"/>
      <c r="L7" s="9"/>
      <c r="M7" s="9"/>
      <c r="N7" s="9"/>
      <c r="O7" s="9"/>
      <c r="P7" s="9"/>
      <c r="Q7" s="9"/>
      <c r="R7" s="9"/>
      <c r="S7" s="9"/>
      <c r="T7" s="9"/>
      <c r="U7" s="9"/>
      <c r="V7" s="9"/>
      <c r="W7" s="9"/>
      <c r="X7" s="9"/>
      <c r="Y7" s="9"/>
      <c r="Z7" s="9"/>
      <c r="AA7" s="9"/>
    </row>
    <row r="8">
      <c r="A8" s="27"/>
      <c r="B8" s="28">
        <v>8.0</v>
      </c>
      <c r="C8" s="28" t="str">
        <f t="shared" si="1"/>
        <v>Passive</v>
      </c>
      <c r="D8" s="29" t="s">
        <v>19</v>
      </c>
      <c r="E8" s="9" t="str">
        <f t="shared" si="2"/>
        <v>EASE</v>
      </c>
      <c r="F8" s="9"/>
      <c r="L8" s="9"/>
      <c r="M8" s="9"/>
      <c r="N8" s="9"/>
      <c r="O8" s="9"/>
      <c r="P8" s="9"/>
      <c r="Q8" s="9"/>
      <c r="R8" s="9"/>
      <c r="S8" s="9"/>
      <c r="T8" s="9"/>
      <c r="U8" s="9"/>
      <c r="V8" s="9"/>
      <c r="W8" s="9"/>
      <c r="X8" s="9"/>
      <c r="Y8" s="9"/>
      <c r="Z8" s="9"/>
      <c r="AA8" s="9"/>
    </row>
    <row r="9">
      <c r="A9" s="27"/>
      <c r="B9" s="28">
        <v>10.0</v>
      </c>
      <c r="C9" s="28" t="str">
        <f t="shared" si="1"/>
        <v>Promoter</v>
      </c>
      <c r="D9" s="29" t="s">
        <v>20</v>
      </c>
      <c r="E9" s="9" t="str">
        <f t="shared" si="2"/>
        <v>EASE</v>
      </c>
      <c r="F9" s="9"/>
      <c r="L9" s="9"/>
      <c r="M9" s="9"/>
      <c r="N9" s="9"/>
      <c r="O9" s="9"/>
      <c r="P9" s="9"/>
      <c r="Q9" s="9"/>
      <c r="R9" s="9"/>
      <c r="S9" s="9"/>
      <c r="T9" s="9"/>
      <c r="U9" s="9"/>
      <c r="V9" s="9"/>
      <c r="W9" s="9"/>
      <c r="X9" s="9"/>
      <c r="Y9" s="9"/>
      <c r="Z9" s="9"/>
      <c r="AA9" s="9"/>
    </row>
    <row r="10">
      <c r="A10" s="27"/>
      <c r="B10" s="28">
        <v>9.0</v>
      </c>
      <c r="C10" s="28" t="str">
        <f t="shared" si="1"/>
        <v>Promoter</v>
      </c>
      <c r="D10" s="29" t="s">
        <v>21</v>
      </c>
      <c r="E10" s="9" t="str">
        <f t="shared" si="2"/>
        <v>EASE</v>
      </c>
      <c r="F10" s="9"/>
      <c r="L10" s="9"/>
      <c r="M10" s="9"/>
      <c r="N10" s="9"/>
      <c r="O10" s="9"/>
      <c r="P10" s="9"/>
      <c r="Q10" s="9"/>
      <c r="R10" s="9"/>
      <c r="S10" s="9"/>
      <c r="T10" s="9"/>
      <c r="U10" s="9"/>
      <c r="V10" s="9"/>
      <c r="W10" s="9"/>
      <c r="X10" s="9"/>
      <c r="Y10" s="9"/>
      <c r="Z10" s="9"/>
      <c r="AA10" s="9"/>
    </row>
    <row r="11">
      <c r="A11" s="27"/>
      <c r="B11" s="28">
        <v>9.0</v>
      </c>
      <c r="C11" s="28" t="str">
        <f t="shared" si="1"/>
        <v>Promoter</v>
      </c>
      <c r="D11" s="29" t="s">
        <v>22</v>
      </c>
      <c r="E11" s="9" t="str">
        <f t="shared" si="2"/>
        <v>EASE</v>
      </c>
      <c r="F11" s="9"/>
      <c r="L11" s="9"/>
      <c r="M11" s="9"/>
      <c r="N11" s="9"/>
      <c r="O11" s="9"/>
      <c r="P11" s="9"/>
      <c r="Q11" s="9"/>
      <c r="R11" s="9"/>
      <c r="S11" s="9"/>
      <c r="T11" s="9"/>
      <c r="U11" s="9"/>
      <c r="V11" s="9"/>
      <c r="W11" s="9"/>
      <c r="X11" s="9"/>
      <c r="Y11" s="9"/>
      <c r="Z11" s="9"/>
      <c r="AA11" s="9"/>
    </row>
    <row r="12">
      <c r="A12" s="27"/>
      <c r="B12" s="28">
        <v>10.0</v>
      </c>
      <c r="C12" s="28" t="str">
        <f t="shared" si="1"/>
        <v>Promoter</v>
      </c>
      <c r="D12" s="29" t="s">
        <v>23</v>
      </c>
      <c r="E12" s="9" t="str">
        <f t="shared" si="2"/>
        <v>EASE</v>
      </c>
      <c r="F12" s="9"/>
      <c r="L12" s="9"/>
      <c r="M12" s="9"/>
      <c r="N12" s="9"/>
      <c r="O12" s="9"/>
      <c r="P12" s="9"/>
      <c r="Q12" s="9"/>
      <c r="R12" s="9"/>
      <c r="S12" s="9"/>
      <c r="T12" s="9"/>
      <c r="U12" s="9"/>
      <c r="V12" s="9"/>
      <c r="W12" s="9"/>
      <c r="X12" s="9"/>
      <c r="Y12" s="9"/>
      <c r="Z12" s="9"/>
      <c r="AA12" s="9"/>
    </row>
    <row r="13">
      <c r="A13" s="27"/>
      <c r="B13" s="28">
        <v>7.0</v>
      </c>
      <c r="C13" s="28" t="str">
        <f t="shared" si="1"/>
        <v>Passive</v>
      </c>
      <c r="D13" s="29" t="s">
        <v>23</v>
      </c>
      <c r="E13" s="9" t="str">
        <f t="shared" si="2"/>
        <v>EASE</v>
      </c>
      <c r="F13" s="9"/>
      <c r="L13" s="9"/>
      <c r="M13" s="9"/>
      <c r="N13" s="9"/>
      <c r="O13" s="9"/>
      <c r="P13" s="9"/>
      <c r="Q13" s="9"/>
      <c r="R13" s="9"/>
      <c r="S13" s="9"/>
      <c r="T13" s="9"/>
      <c r="U13" s="9"/>
      <c r="V13" s="9"/>
      <c r="W13" s="9"/>
      <c r="X13" s="9"/>
      <c r="Y13" s="9"/>
      <c r="Z13" s="9"/>
      <c r="AA13" s="9"/>
    </row>
    <row r="14">
      <c r="A14" s="27"/>
      <c r="B14" s="28">
        <v>10.0</v>
      </c>
      <c r="C14" s="28" t="str">
        <f t="shared" si="1"/>
        <v>Promoter</v>
      </c>
      <c r="D14" s="29" t="s">
        <v>24</v>
      </c>
      <c r="E14" s="9" t="str">
        <f t="shared" si="2"/>
        <v>EASE</v>
      </c>
      <c r="F14" s="9"/>
      <c r="G14" s="9"/>
      <c r="H14" s="9"/>
      <c r="I14" s="9"/>
      <c r="J14" s="9"/>
      <c r="K14" s="9"/>
      <c r="L14" s="9"/>
      <c r="M14" s="9"/>
      <c r="N14" s="9"/>
      <c r="O14" s="9"/>
      <c r="P14" s="9"/>
      <c r="Q14" s="9"/>
      <c r="R14" s="9"/>
      <c r="S14" s="9"/>
      <c r="T14" s="9"/>
      <c r="U14" s="9"/>
      <c r="V14" s="9"/>
      <c r="W14" s="9"/>
      <c r="X14" s="9"/>
      <c r="Y14" s="9"/>
      <c r="Z14" s="9"/>
      <c r="AA14" s="9"/>
    </row>
    <row r="15">
      <c r="A15" s="27"/>
      <c r="B15" s="28">
        <v>10.0</v>
      </c>
      <c r="C15" s="28" t="str">
        <f t="shared" si="1"/>
        <v>Promoter</v>
      </c>
      <c r="D15" s="29" t="s">
        <v>25</v>
      </c>
      <c r="E15" s="9" t="str">
        <f t="shared" ref="E15:E16" si="3">IF(ISNUMBER(SEARCH("cost",D15)), "PRICE", IF(ISNUMBER(SEARCH("bill",D15)), "BILLING", IF(ISNUMBER(SEARCH("eas",D15)), "EASY", "OTHER")))</f>
        <v>OTHER</v>
      </c>
      <c r="F15" s="9"/>
      <c r="G15" s="9"/>
      <c r="H15" s="9"/>
      <c r="I15" s="9"/>
      <c r="J15" s="9"/>
      <c r="K15" s="9"/>
      <c r="L15" s="9"/>
      <c r="M15" s="9"/>
      <c r="N15" s="9"/>
      <c r="O15" s="9"/>
      <c r="P15" s="9"/>
      <c r="Q15" s="9"/>
      <c r="R15" s="9"/>
      <c r="S15" s="9"/>
      <c r="T15" s="9"/>
      <c r="U15" s="9"/>
      <c r="V15" s="9"/>
      <c r="W15" s="9"/>
      <c r="X15" s="9"/>
      <c r="Y15" s="9"/>
      <c r="Z15" s="9"/>
      <c r="AA15" s="9"/>
    </row>
    <row r="16">
      <c r="A16" s="27"/>
      <c r="B16" s="28">
        <v>3.0</v>
      </c>
      <c r="C16" s="28" t="str">
        <f t="shared" si="1"/>
        <v>Detractor</v>
      </c>
      <c r="D16" s="29" t="s">
        <v>26</v>
      </c>
      <c r="E16" s="9" t="str">
        <f t="shared" si="3"/>
        <v>PRICE</v>
      </c>
      <c r="F16" s="9"/>
      <c r="G16" s="9"/>
      <c r="H16" s="9"/>
      <c r="I16" s="9"/>
      <c r="J16" s="9"/>
      <c r="K16" s="9"/>
      <c r="L16" s="9"/>
      <c r="M16" s="9"/>
      <c r="N16" s="9"/>
      <c r="O16" s="9"/>
      <c r="P16" s="9"/>
      <c r="Q16" s="9"/>
      <c r="R16" s="9"/>
      <c r="S16" s="9"/>
      <c r="T16" s="9"/>
      <c r="U16" s="9"/>
      <c r="V16" s="9"/>
      <c r="W16" s="9"/>
      <c r="X16" s="9"/>
      <c r="Y16" s="9"/>
      <c r="Z16" s="9"/>
      <c r="AA16" s="9"/>
    </row>
    <row r="17">
      <c r="B17" s="9"/>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ht="57.75" customHeight="1">
      <c r="A1" s="19"/>
      <c r="B1" s="30"/>
      <c r="C1" s="31"/>
      <c r="D1" s="2" t="s">
        <v>27</v>
      </c>
      <c r="E1" s="3"/>
      <c r="F1" s="4"/>
      <c r="G1" s="4"/>
      <c r="H1" s="4"/>
      <c r="I1" s="4"/>
      <c r="J1" s="5"/>
      <c r="K1" s="4"/>
      <c r="L1" s="4"/>
      <c r="M1" s="4"/>
      <c r="N1" s="4"/>
      <c r="O1" s="4"/>
      <c r="P1" s="4"/>
      <c r="Q1" s="4"/>
      <c r="R1" s="4"/>
      <c r="S1" s="4"/>
      <c r="T1" s="4"/>
      <c r="U1" s="4"/>
      <c r="V1" s="4"/>
      <c r="W1" s="4"/>
      <c r="X1" s="4"/>
      <c r="Y1" s="4"/>
      <c r="Z1" s="4"/>
      <c r="AA1" s="4"/>
    </row>
    <row r="2">
      <c r="B2" s="25"/>
      <c r="C2" s="25"/>
      <c r="D2" s="25"/>
      <c r="E2" s="25"/>
      <c r="F2" s="25"/>
    </row>
    <row r="3">
      <c r="B3" s="25"/>
      <c r="C3" s="25"/>
      <c r="D3" s="25"/>
      <c r="E3" s="25"/>
      <c r="F3" s="25"/>
    </row>
    <row r="4">
      <c r="B4" s="25"/>
      <c r="C4" s="25"/>
      <c r="D4" s="25"/>
      <c r="E4" s="25"/>
      <c r="F4" s="25"/>
    </row>
    <row r="5">
      <c r="B5" s="25" t="s">
        <v>28</v>
      </c>
      <c r="C5" s="25" t="s">
        <v>29</v>
      </c>
      <c r="D5" s="25" t="s">
        <v>30</v>
      </c>
      <c r="E5" s="25" t="s">
        <v>31</v>
      </c>
      <c r="F5" s="25" t="s">
        <v>32</v>
      </c>
    </row>
    <row r="6">
      <c r="B6" s="8" t="s">
        <v>33</v>
      </c>
      <c r="C6" s="9">
        <f>COUNTIF('Coding Survey'!C4:C16,"Detractor")</f>
        <v>4</v>
      </c>
      <c r="D6" s="9">
        <f>COUNTIF('Coding Survey'!C4:C15,"Detractor")</f>
        <v>3</v>
      </c>
      <c r="E6" s="9">
        <f>COUNTIF('Coding Survey'!C7:C16,"Detractor")</f>
        <v>1</v>
      </c>
      <c r="F6" s="9">
        <f>COUNTIF('Coding Survey'!C4:C6,"Detractor")+COUNTIF('Coding Survey'!C14:C16, "Detractor")</f>
        <v>4</v>
      </c>
    </row>
    <row r="7">
      <c r="B7" s="8" t="s">
        <v>34</v>
      </c>
      <c r="C7" s="9">
        <f>COUNTIF('Coding Survey'!C4:C16,"Passive")</f>
        <v>2</v>
      </c>
      <c r="D7" s="9">
        <f>COUNTIF('Coding Survey'!C4:C15,"Passive")</f>
        <v>2</v>
      </c>
      <c r="E7" s="9">
        <f>COUNTIF('Coding Survey'!C7:C16,"Passive")</f>
        <v>2</v>
      </c>
      <c r="F7" s="9">
        <f>COUNTIF('Coding Survey'!C4:C6,"Passive")+COUNTIF('Coding Survey'!C14:C16, "Passive")</f>
        <v>0</v>
      </c>
    </row>
    <row r="8">
      <c r="B8" s="8" t="s">
        <v>35</v>
      </c>
      <c r="C8" s="9">
        <f>COUNTIF('Coding Survey'!C4:C16, "Promoter")</f>
        <v>7</v>
      </c>
      <c r="D8" s="9">
        <f>COUNTIF('Coding Survey'!C4:C15, "Promoter")</f>
        <v>7</v>
      </c>
      <c r="E8" s="9">
        <f>COUNTIF('Coding Survey'!C7:C16, "Promoter")</f>
        <v>7</v>
      </c>
      <c r="F8" s="9">
        <f>COUNTIF('Coding Survey'!C4:C6,"Promoter")+COUNTIF('Coding Survey'!C14:C16, "Promoter")</f>
        <v>2</v>
      </c>
    </row>
    <row r="9">
      <c r="B9" s="8" t="s">
        <v>29</v>
      </c>
      <c r="C9" s="9">
        <f t="shared" ref="C9:F9" si="1">SUM(C6:C8)</f>
        <v>13</v>
      </c>
      <c r="D9" s="9">
        <f t="shared" si="1"/>
        <v>12</v>
      </c>
      <c r="E9" s="9">
        <f t="shared" si="1"/>
        <v>10</v>
      </c>
      <c r="F9" s="9">
        <f t="shared" si="1"/>
        <v>6</v>
      </c>
    </row>
    <row r="10">
      <c r="B10" s="8" t="s">
        <v>36</v>
      </c>
      <c r="C10" s="32">
        <f t="shared" ref="C10:F10" si="2">C8/C9*100-C6/C9*100</f>
        <v>23.07692308</v>
      </c>
      <c r="D10" s="32">
        <f t="shared" si="2"/>
        <v>33.33333333</v>
      </c>
      <c r="E10" s="32">
        <f t="shared" si="2"/>
        <v>60</v>
      </c>
      <c r="F10" s="32">
        <f t="shared" si="2"/>
        <v>-33.33333333</v>
      </c>
    </row>
    <row r="11">
      <c r="B11" s="9"/>
      <c r="C11" s="9"/>
      <c r="D11" s="9"/>
      <c r="E11" s="9"/>
      <c r="F11" s="9"/>
    </row>
    <row r="12">
      <c r="B12" s="25" t="s">
        <v>14</v>
      </c>
      <c r="C12" s="25" t="s">
        <v>37</v>
      </c>
      <c r="D12" s="25" t="s">
        <v>38</v>
      </c>
      <c r="E12" s="9"/>
      <c r="F12" s="9"/>
    </row>
    <row r="13">
      <c r="B13" s="8" t="s">
        <v>39</v>
      </c>
      <c r="C13" s="33">
        <f>C10-D10</f>
        <v>-10.25641026</v>
      </c>
      <c r="D13" s="9">
        <f>COUNTIF('Coding Survey'!E4:E16, "PRICE")</f>
        <v>1</v>
      </c>
      <c r="E13" s="9"/>
      <c r="F13" s="9"/>
    </row>
    <row r="14">
      <c r="B14" s="8" t="s">
        <v>40</v>
      </c>
      <c r="C14" s="33">
        <f>C10-E10</f>
        <v>-36.92307692</v>
      </c>
      <c r="D14" s="9">
        <f>COUNTIF('Coding Survey'!E4:E16, "BILLING")</f>
        <v>2</v>
      </c>
      <c r="E14" s="9"/>
      <c r="F14" s="9"/>
    </row>
    <row r="15">
      <c r="B15" s="8" t="s">
        <v>41</v>
      </c>
      <c r="C15" s="33">
        <f>C10-F10</f>
        <v>56.41025641</v>
      </c>
      <c r="D15" s="9">
        <f>COUNTIF('Coding Survey'!E4:E16, "EASE")</f>
        <v>8</v>
      </c>
      <c r="E15" s="9"/>
      <c r="F15" s="9"/>
    </row>
  </sheetData>
  <mergeCells count="1">
    <mergeCell ref="B1:C1"/>
  </mergeCells>
  <drawing r:id="rId1"/>
</worksheet>
</file>